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<sst xmlns="http://schemas.openxmlformats.org/spreadsheetml/2006/main" count="18" uniqueCount="18">
  <si>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 (K)</t>
  </si>
  <si>
    <t>1/T (1/K)</t>
  </si>
  <si>
    <t>k (1/s)</t>
  </si>
  <si>
    <t>ln k</t>
  </si>
  <si>
    <t>Ea=</t>
  </si>
  <si>
    <t>kcal/mol</t>
  </si>
  <si>
    <t>ln k0=</t>
  </si>
  <si>
    <t>OK!</t>
  </si>
  <si>
    <t>1/t (1/oC)</t>
  </si>
  <si>
    <t>T</t>
  </si>
  <si>
    <t>kFB</t>
  </si>
  <si>
    <t>kRH</t>
  </si>
  <si>
    <t>k1</t>
  </si>
  <si>
    <t>k3</t>
  </si>
  <si>
    <t>k5</t>
  </si>
  <si>
    <t>1/T</t>
  </si>
  <si>
    <t>ln kFB</t>
  </si>
  <si>
    <t>ln kRH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</si>
</sst>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5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55"/>
          <c:w val="0.98225"/>
          <c:h val="0.94925"/>
        </c:manualLayout>
      </c:layout>
      <c:scatterChart>
        <c:scatterStyle val="lineMarker"/>
        <c:varyColors val="0"/>
        <c:ser>
          <c:idx val="0"/>
          <c:order val="0"/>
          <c:tx>
            <c:v>Celsius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Sheet1!$C$2:$C$11</c:f>
              <c:numCache/>
            </c:numRef>
          </c:xVal>
          <c:yVal>
            <c:numRef>
              <c:f>Sheet1!$F$2:$F$11</c:f>
              <c:numCache/>
            </c:numRef>
          </c:yVal>
          <c:smooth val="0"/>
        </c:ser>
        <c:ser>
          <c:idx val="1"/>
          <c:order val="1"/>
          <c:tx>
            <c:v>Kelvin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Sheet1!$D$2:$D$11</c:f>
              <c:numCache/>
            </c:numRef>
          </c:xVal>
          <c:yVal>
            <c:numRef>
              <c:f>Sheet1!$F$2:$F$11</c:f>
              <c:numCache/>
            </c:numRef>
          </c:yVal>
          <c:smooth val="0"/>
        </c:ser>
        <c:axId val="16652063"/>
        <c:axId val="15650840"/>
      </c:scatterChart>
      <c:val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0840"/>
        <c:crosses val="autoZero"/>
        <c:crossBetween val="midCat"/>
        <c:dispUnits/>
      </c:valAx>
      <c:valAx>
        <c:axId val="1565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75"/>
          <c:w val="0.9827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v>Froment-Bischoff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Sheet1!$J$33:$J$83</c:f>
              <c:numCache/>
            </c:numRef>
          </c:xVal>
          <c:yVal>
            <c:numRef>
              <c:f>Sheet1!$K$33:$K$83</c:f>
              <c:numCache/>
            </c:numRef>
          </c:yVal>
          <c:smooth val="0"/>
        </c:ser>
        <c:ser>
          <c:idx val="1"/>
          <c:order val="1"/>
          <c:tx>
            <c:v>Rice-Herzfeld (b)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Sheet1!$J$33:$J$83</c:f>
              <c:numCache/>
            </c:numRef>
          </c:xVal>
          <c:yVal>
            <c:numRef>
              <c:f>Sheet1!$L$33:$L$83</c:f>
              <c:numCache/>
            </c:numRef>
          </c:yVal>
          <c:smooth val="0"/>
        </c:ser>
        <c:axId val="6639833"/>
        <c:axId val="59758498"/>
      </c:scatterChart>
      <c:val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8498"/>
        <c:crosses val="autoZero"/>
        <c:crossBetween val="midCat"/>
        <c:dispUnits/>
      </c:valAx>
      <c:valAx>
        <c:axId val="59758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725"/>
          <c:w val="0.275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0.251</cdr:y>
    </cdr:from>
    <cdr:to>
      <cdr:x>0.89475</cdr:x>
      <cdr:y>0.32525</cdr:y>
    </cdr:to>
    <cdr:sp>
      <cdr:nvSpPr>
        <cdr:cNvPr id="1" name="TextBox 1"/>
        <cdr:cNvSpPr txBox="1">
          <a:spLocks noChangeArrowheads="1"/>
        </cdr:cNvSpPr>
      </cdr:nvSpPr>
      <cdr:spPr>
        <a:xfrm>
          <a:off x="8020050" y="962025"/>
          <a:ext cx="304800" cy="28575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??</a:t>
          </a:r>
        </a:p>
      </cdr:txBody>
    </cdr:sp>
  </cdr:relSizeAnchor>
  <cdr:relSizeAnchor xmlns:cdr="http://schemas.openxmlformats.org/drawingml/2006/chartDrawing">
    <cdr:from>
      <cdr:x>0.43225</cdr:x>
      <cdr:y>0.271</cdr:y>
    </cdr:from>
    <cdr:to>
      <cdr:x>0.47825</cdr:x>
      <cdr:y>0.34525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1038225"/>
          <a:ext cx="428625" cy="285750"/>
        </a:xfrm>
        <a:prstGeom prst="rect">
          <a:avLst/>
        </a:prstGeom>
        <a:solidFill>
          <a:srgbClr val="FF99CC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OK!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</xdr:row>
      <xdr:rowOff>57150</xdr:rowOff>
    </xdr:from>
    <xdr:to>
      <xdr:col>14</xdr:col>
      <xdr:colOff>381000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457200" y="1028700"/>
        <a:ext cx="9305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36</xdr:row>
      <xdr:rowOff>19050</xdr:rowOff>
    </xdr:from>
    <xdr:to>
      <xdr:col>11</xdr:col>
      <xdr:colOff>28575</xdr:colOff>
      <xdr:row>57</xdr:row>
      <xdr:rowOff>133350</xdr:rowOff>
    </xdr:to>
    <xdr:graphicFrame>
      <xdr:nvGraphicFramePr>
        <xdr:cNvPr id="2" name="Chart 3"/>
        <xdr:cNvGraphicFramePr/>
      </xdr:nvGraphicFramePr>
      <xdr:xfrm>
        <a:off x="2000250" y="5848350"/>
        <a:ext cx="55816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638175</xdr:colOff>
      <xdr:row>46</xdr:row>
      <xdr:rowOff>47625</xdr:rowOff>
    </xdr:from>
    <xdr:ext cx="2486025" cy="266700"/>
    <xdr:sp>
      <xdr:nvSpPr>
        <xdr:cNvPr id="3" name="TextBox 4"/>
        <xdr:cNvSpPr txBox="1">
          <a:spLocks noChangeArrowheads="1"/>
        </xdr:cNvSpPr>
      </xdr:nvSpPr>
      <xdr:spPr>
        <a:xfrm>
          <a:off x="2686050" y="7496175"/>
          <a:ext cx="24860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Careful  when extrapolating!!!!</a:t>
          </a:r>
        </a:p>
      </xdr:txBody>
    </xdr:sp>
    <xdr:clientData/>
  </xdr:oneCellAnchor>
  <xdr:oneCellAnchor>
    <xdr:from>
      <xdr:col>4</xdr:col>
      <xdr:colOff>171450</xdr:colOff>
      <xdr:row>48</xdr:row>
      <xdr:rowOff>47625</xdr:rowOff>
    </xdr:from>
    <xdr:ext cx="1695450" cy="200025"/>
    <xdr:sp>
      <xdr:nvSpPr>
        <xdr:cNvPr id="4" name="TextBox 5"/>
        <xdr:cNvSpPr txBox="1">
          <a:spLocks noChangeArrowheads="1"/>
        </xdr:cNvSpPr>
      </xdr:nvSpPr>
      <xdr:spPr>
        <a:xfrm>
          <a:off x="3048000" y="7820025"/>
          <a:ext cx="169545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(add Rice-Herzfeld (a) here...)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29">
      <selection activeCell="N45" sqref="N45"/>
    </sheetView>
  </sheetViews>
  <sheetFormatPr defaultColWidth="9.140625" defaultRowHeight="12.75"/>
  <cols>
    <col min="3" max="4" width="12.421875" style="0" bestFit="1" customWidth="1"/>
    <col min="6" max="6" width="12.421875" style="0" bestFit="1" customWidth="1"/>
    <col min="8" max="8" width="12.00390625" style="0" bestFit="1" customWidth="1"/>
  </cols>
  <sheetData>
    <row r="1" spans="2:6" ht="12.75">
      <c r="B1" t="s">
        <v>0</v>
      </c>
      <c r="C1" t="s">
        <v>8</v>
      </c>
      <c r="D1" t="s">
        <v>1</v>
      </c>
      <c r="E1" t="s">
        <v>2</v>
      </c>
      <c r="F1" t="s">
        <v>3</v>
      </c>
    </row>
    <row r="2" spans="1:6" ht="12.75">
      <c r="A2">
        <v>702</v>
      </c>
      <c r="B2">
        <f>A2+273</f>
        <v>975</v>
      </c>
      <c r="C2">
        <f>1/A2</f>
        <v>0.0014245014245014246</v>
      </c>
      <c r="D2">
        <f>1/B2</f>
        <v>0.0010256410256410256</v>
      </c>
      <c r="E2" s="1">
        <v>0.15</v>
      </c>
      <c r="F2">
        <f aca="true" t="shared" si="0" ref="F2:F11">LN(E2)</f>
        <v>-1.8971199848858813</v>
      </c>
    </row>
    <row r="3" spans="1:10" ht="12.75">
      <c r="A3">
        <v>725</v>
      </c>
      <c r="B3">
        <f aca="true" t="shared" si="1" ref="B3:B11">A3+273</f>
        <v>998</v>
      </c>
      <c r="C3">
        <f aca="true" t="shared" si="2" ref="C3:C11">1/A3</f>
        <v>0.001379310344827586</v>
      </c>
      <c r="D3">
        <f aca="true" t="shared" si="3" ref="D3:D11">1/B3</f>
        <v>0.001002004008016032</v>
      </c>
      <c r="E3" s="1">
        <v>0.27</v>
      </c>
      <c r="F3">
        <f t="shared" si="0"/>
        <v>-1.3093333199837622</v>
      </c>
      <c r="H3" s="2" t="s">
        <v>4</v>
      </c>
      <c r="I3" s="3">
        <f>28542*1.987/1000</f>
        <v>56.712954</v>
      </c>
      <c r="J3" s="2" t="s">
        <v>5</v>
      </c>
    </row>
    <row r="4" spans="1:10" ht="12.75">
      <c r="A4">
        <v>734</v>
      </c>
      <c r="B4">
        <f t="shared" si="1"/>
        <v>1007</v>
      </c>
      <c r="C4">
        <f t="shared" si="2"/>
        <v>0.0013623978201634877</v>
      </c>
      <c r="D4">
        <f t="shared" si="3"/>
        <v>0.0009930486593843098</v>
      </c>
      <c r="E4" s="1">
        <v>0.33</v>
      </c>
      <c r="F4">
        <f t="shared" si="0"/>
        <v>-1.1086626245216111</v>
      </c>
      <c r="H4" t="s">
        <v>6</v>
      </c>
      <c r="I4">
        <v>27.291</v>
      </c>
      <c r="J4" s="4" t="s">
        <v>7</v>
      </c>
    </row>
    <row r="5" spans="1:6" ht="12.75">
      <c r="A5">
        <v>754</v>
      </c>
      <c r="B5">
        <f t="shared" si="1"/>
        <v>1027</v>
      </c>
      <c r="C5">
        <f t="shared" si="2"/>
        <v>0.001326259946949602</v>
      </c>
      <c r="D5">
        <f t="shared" si="3"/>
        <v>0.0009737098344693282</v>
      </c>
      <c r="E5" s="1">
        <v>0.59</v>
      </c>
      <c r="F5">
        <f t="shared" si="0"/>
        <v>-0.527632742082372</v>
      </c>
    </row>
    <row r="6" spans="1:6" ht="12.75">
      <c r="A6">
        <v>773</v>
      </c>
      <c r="B6">
        <f t="shared" si="1"/>
        <v>1046</v>
      </c>
      <c r="C6">
        <f t="shared" si="2"/>
        <v>0.00129366106080207</v>
      </c>
      <c r="D6">
        <f t="shared" si="3"/>
        <v>0.0009560229445506692</v>
      </c>
      <c r="E6" s="1">
        <v>0.92</v>
      </c>
      <c r="F6">
        <f t="shared" si="0"/>
        <v>-0.08338160893905101</v>
      </c>
    </row>
    <row r="7" spans="1:6" ht="12.75">
      <c r="A7">
        <v>789</v>
      </c>
      <c r="B7">
        <f t="shared" si="1"/>
        <v>1062</v>
      </c>
      <c r="C7">
        <f t="shared" si="2"/>
        <v>0.0012674271229404308</v>
      </c>
      <c r="D7">
        <f t="shared" si="3"/>
        <v>0.0009416195856873823</v>
      </c>
      <c r="E7" s="1">
        <v>1.49</v>
      </c>
      <c r="F7">
        <f t="shared" si="0"/>
        <v>0.3987761199573678</v>
      </c>
    </row>
    <row r="8" spans="1:6" ht="12.75">
      <c r="A8">
        <v>803</v>
      </c>
      <c r="B8">
        <f t="shared" si="1"/>
        <v>1076</v>
      </c>
      <c r="C8">
        <f t="shared" si="2"/>
        <v>0.0012453300124533001</v>
      </c>
      <c r="D8">
        <f t="shared" si="3"/>
        <v>0.0009293680297397769</v>
      </c>
      <c r="E8" s="1">
        <v>2.14</v>
      </c>
      <c r="F8">
        <f t="shared" si="0"/>
        <v>0.7608058290337602</v>
      </c>
    </row>
    <row r="9" spans="1:6" ht="12.75">
      <c r="A9">
        <v>810</v>
      </c>
      <c r="B9">
        <f t="shared" si="1"/>
        <v>1083</v>
      </c>
      <c r="C9">
        <f t="shared" si="2"/>
        <v>0.0012345679012345679</v>
      </c>
      <c r="D9">
        <f t="shared" si="3"/>
        <v>0.0009233610341643582</v>
      </c>
      <c r="E9" s="1">
        <v>2.72</v>
      </c>
      <c r="F9">
        <f t="shared" si="0"/>
        <v>1.000631880307906</v>
      </c>
    </row>
    <row r="10" spans="1:6" ht="12.75">
      <c r="A10">
        <v>827</v>
      </c>
      <c r="B10">
        <f t="shared" si="1"/>
        <v>1100</v>
      </c>
      <c r="C10">
        <f t="shared" si="2"/>
        <v>0.0012091898428053204</v>
      </c>
      <c r="D10">
        <f t="shared" si="3"/>
        <v>0.0009090909090909091</v>
      </c>
      <c r="E10" s="1">
        <v>4.14</v>
      </c>
      <c r="F10">
        <f t="shared" si="0"/>
        <v>1.4206957878372228</v>
      </c>
    </row>
    <row r="11" spans="1:6" ht="12.75">
      <c r="A11">
        <v>837</v>
      </c>
      <c r="B11">
        <f t="shared" si="1"/>
        <v>1110</v>
      </c>
      <c r="C11">
        <f t="shared" si="2"/>
        <v>0.0011947431302270011</v>
      </c>
      <c r="D11">
        <f t="shared" si="3"/>
        <v>0.0009009009009009009</v>
      </c>
      <c r="E11" s="1">
        <v>4.67</v>
      </c>
      <c r="F11">
        <f t="shared" si="0"/>
        <v>1.541159071680806</v>
      </c>
    </row>
    <row r="32" spans="2:12" ht="12.75">
      <c r="B32" t="s">
        <v>9</v>
      </c>
      <c r="C32" t="s">
        <v>10</v>
      </c>
      <c r="D32" t="s">
        <v>11</v>
      </c>
      <c r="F32" t="s">
        <v>12</v>
      </c>
      <c r="G32" t="s">
        <v>13</v>
      </c>
      <c r="H32" t="s">
        <v>14</v>
      </c>
      <c r="J32" t="s">
        <v>15</v>
      </c>
      <c r="K32" t="s">
        <v>16</v>
      </c>
      <c r="L32" t="s">
        <v>17</v>
      </c>
    </row>
    <row r="33" spans="2:12" ht="12.75">
      <c r="B33">
        <v>500</v>
      </c>
      <c r="C33">
        <f>EXP($I$4)*EXP(-$I$3*1000/1.987/B33)</f>
        <v>1.150971316496865E-13</v>
      </c>
      <c r="D33">
        <f>2*F33+G33*(F33/H33)^0.5</f>
        <v>7.89779188292383E-20</v>
      </c>
      <c r="F33">
        <f>40000000000000000*EXP(-87500/1.987/B33)</f>
        <v>2.252536316203524E-22</v>
      </c>
      <c r="G33">
        <f>32000000000000*EXP(-40000/1.987/B33)</f>
        <v>0.00010464425183079019</v>
      </c>
      <c r="H33">
        <f>400000000</f>
        <v>400000000</v>
      </c>
      <c r="J33">
        <f>1/B33</f>
        <v>0.002</v>
      </c>
      <c r="K33">
        <f>LN(C33)</f>
        <v>-29.793000000000003</v>
      </c>
      <c r="L33">
        <f>LN(D33)</f>
        <v>-43.98511864796837</v>
      </c>
    </row>
    <row r="34" spans="2:12" ht="12.75">
      <c r="B34">
        <f>B33+10</f>
        <v>510</v>
      </c>
      <c r="C34">
        <f aca="true" t="shared" si="4" ref="C34:C83">EXP($I$4)*EXP(-$I$3*1000/1.987/B34)</f>
        <v>3.525070114023914E-13</v>
      </c>
      <c r="D34">
        <f aca="true" t="shared" si="5" ref="D34:D83">2*F34+G34*(F34/H34)^0.5</f>
        <v>4.1261176456247464E-19</v>
      </c>
      <c r="F34">
        <f aca="true" t="shared" si="6" ref="F34:F83">40000000000000000*EXP(-87500/1.987/B34)</f>
        <v>1.266659268373506E-21</v>
      </c>
      <c r="G34">
        <f aca="true" t="shared" si="7" ref="G34:G83">32000000000000*EXP(-40000/1.987/B34)</f>
        <v>0.0002304448654972003</v>
      </c>
      <c r="H34">
        <f aca="true" t="shared" si="8" ref="H34:H83">400000000</f>
        <v>400000000</v>
      </c>
      <c r="J34">
        <f>1/B34</f>
        <v>0.00196078431372549</v>
      </c>
      <c r="K34">
        <f aca="true" t="shared" si="9" ref="K34:K83">LN(C34)</f>
        <v>-28.673705882352937</v>
      </c>
      <c r="L34">
        <f aca="true" t="shared" si="10" ref="L34:L83">LN(D34)</f>
        <v>-42.33177983940515</v>
      </c>
    </row>
    <row r="35" spans="2:12" ht="12.75">
      <c r="B35">
        <f aca="true" t="shared" si="11" ref="B35:B83">B34+10</f>
        <v>520</v>
      </c>
      <c r="C35">
        <f t="shared" si="4"/>
        <v>1.0341290526805248E-12</v>
      </c>
      <c r="D35">
        <f t="shared" si="5"/>
        <v>2.0229001370930273E-18</v>
      </c>
      <c r="F35">
        <f t="shared" si="6"/>
        <v>6.665030122646403E-21</v>
      </c>
      <c r="G35">
        <f t="shared" si="7"/>
        <v>0.0004923025583836583</v>
      </c>
      <c r="H35">
        <f t="shared" si="8"/>
        <v>400000000</v>
      </c>
      <c r="J35">
        <f>1/B35</f>
        <v>0.0019230769230769232</v>
      </c>
      <c r="K35">
        <f t="shared" si="9"/>
        <v>-27.59746153846154</v>
      </c>
      <c r="L35">
        <f t="shared" si="10"/>
        <v>-40.741999480695775</v>
      </c>
    </row>
    <row r="36" spans="2:12" ht="12.75">
      <c r="B36">
        <f t="shared" si="11"/>
        <v>530</v>
      </c>
      <c r="C36">
        <f t="shared" si="4"/>
        <v>2.9130216998101865E-12</v>
      </c>
      <c r="D36">
        <f t="shared" si="5"/>
        <v>9.340428448740483E-18</v>
      </c>
      <c r="F36">
        <f t="shared" si="6"/>
        <v>3.294060037975344E-20</v>
      </c>
      <c r="G36">
        <f t="shared" si="7"/>
        <v>0.0010220142670411992</v>
      </c>
      <c r="H36">
        <f t="shared" si="8"/>
        <v>400000000</v>
      </c>
      <c r="J36">
        <f>1/B36</f>
        <v>0.0018867924528301887</v>
      </c>
      <c r="K36">
        <f t="shared" si="9"/>
        <v>-26.56183018867924</v>
      </c>
      <c r="L36">
        <f t="shared" si="10"/>
        <v>-39.212179550248024</v>
      </c>
    </row>
    <row r="37" spans="2:12" ht="12.75">
      <c r="B37">
        <f t="shared" si="11"/>
        <v>540</v>
      </c>
      <c r="C37">
        <f t="shared" si="4"/>
        <v>7.89686275020779E-12</v>
      </c>
      <c r="D37">
        <f t="shared" si="5"/>
        <v>4.075355527611362E-17</v>
      </c>
      <c r="F37">
        <f t="shared" si="6"/>
        <v>1.5344749943869817E-19</v>
      </c>
      <c r="G37">
        <f t="shared" si="7"/>
        <v>0.002065060383264003</v>
      </c>
      <c r="H37">
        <f t="shared" si="8"/>
        <v>400000000</v>
      </c>
      <c r="J37">
        <f>1/B37</f>
        <v>0.001851851851851852</v>
      </c>
      <c r="K37">
        <f t="shared" si="9"/>
        <v>-25.564555555555554</v>
      </c>
      <c r="L37">
        <f t="shared" si="10"/>
        <v>-37.73898859197207</v>
      </c>
    </row>
    <row r="38" spans="2:12" ht="12.75">
      <c r="B38">
        <f t="shared" si="11"/>
        <v>550</v>
      </c>
      <c r="C38">
        <f t="shared" si="4"/>
        <v>2.0645051654784412E-11</v>
      </c>
      <c r="D38">
        <f t="shared" si="5"/>
        <v>1.6854355342545466E-16</v>
      </c>
      <c r="F38">
        <f t="shared" si="6"/>
        <v>6.75910058984695E-19</v>
      </c>
      <c r="G38">
        <f t="shared" si="7"/>
        <v>0.004067245066295432</v>
      </c>
      <c r="H38">
        <f t="shared" si="8"/>
        <v>400000000</v>
      </c>
      <c r="J38">
        <f>1/B38</f>
        <v>0.0018181818181818182</v>
      </c>
      <c r="K38">
        <f t="shared" si="9"/>
        <v>-24.603545454545458</v>
      </c>
      <c r="L38">
        <f t="shared" si="10"/>
        <v>-36.319337480197504</v>
      </c>
    </row>
    <row r="39" spans="2:12" ht="12.75">
      <c r="B39">
        <f t="shared" si="11"/>
        <v>560</v>
      </c>
      <c r="C39">
        <f t="shared" si="4"/>
        <v>5.215207517451123E-11</v>
      </c>
      <c r="D39">
        <f t="shared" si="5"/>
        <v>6.626015921383956E-16</v>
      </c>
      <c r="F39">
        <f t="shared" si="6"/>
        <v>2.8237128888802595E-18</v>
      </c>
      <c r="G39">
        <f t="shared" si="7"/>
        <v>0.007819064556768736</v>
      </c>
      <c r="H39">
        <f t="shared" si="8"/>
        <v>400000000</v>
      </c>
      <c r="J39">
        <f>1/B39</f>
        <v>0.0017857142857142857</v>
      </c>
      <c r="K39">
        <f t="shared" si="9"/>
        <v>-23.67685714285714</v>
      </c>
      <c r="L39">
        <f t="shared" si="10"/>
        <v>-34.95035778116485</v>
      </c>
    </row>
    <row r="40" spans="2:12" ht="12.75">
      <c r="B40">
        <f t="shared" si="11"/>
        <v>570</v>
      </c>
      <c r="C40">
        <f t="shared" si="4"/>
        <v>1.2752812205339444E-10</v>
      </c>
      <c r="D40">
        <f t="shared" si="5"/>
        <v>2.4828174966506682E-15</v>
      </c>
      <c r="F40">
        <f t="shared" si="6"/>
        <v>1.1219282613337303E-17</v>
      </c>
      <c r="G40">
        <f t="shared" si="7"/>
        <v>0.014690935469764082</v>
      </c>
      <c r="H40">
        <f t="shared" si="8"/>
        <v>400000000</v>
      </c>
      <c r="J40">
        <f>1/B40</f>
        <v>0.0017543859649122807</v>
      </c>
      <c r="K40">
        <f t="shared" si="9"/>
        <v>-22.782684210526316</v>
      </c>
      <c r="L40">
        <f t="shared" si="10"/>
        <v>-33.62938239223353</v>
      </c>
    </row>
    <row r="41" spans="2:12" ht="12.75">
      <c r="B41">
        <f t="shared" si="11"/>
        <v>580</v>
      </c>
      <c r="C41">
        <f t="shared" si="4"/>
        <v>3.0237751559271367E-10</v>
      </c>
      <c r="D41">
        <f t="shared" si="5"/>
        <v>8.889299152994505E-15</v>
      </c>
      <c r="F41">
        <f t="shared" si="6"/>
        <v>4.250592610761664E-17</v>
      </c>
      <c r="G41">
        <f t="shared" si="7"/>
        <v>0.027008437512531718</v>
      </c>
      <c r="H41">
        <f t="shared" si="8"/>
        <v>400000000</v>
      </c>
      <c r="J41">
        <f>1/B41</f>
        <v>0.0017241379310344827</v>
      </c>
      <c r="K41">
        <f t="shared" si="9"/>
        <v>-21.919344827586205</v>
      </c>
      <c r="L41">
        <f t="shared" si="10"/>
        <v>-32.353928183926236</v>
      </c>
    </row>
    <row r="42" spans="2:12" ht="12.75">
      <c r="B42">
        <f t="shared" si="11"/>
        <v>590</v>
      </c>
      <c r="C42">
        <f t="shared" si="4"/>
        <v>6.96278643093201E-10</v>
      </c>
      <c r="D42">
        <f t="shared" si="5"/>
        <v>3.0480769839849984E-14</v>
      </c>
      <c r="F42">
        <f t="shared" si="6"/>
        <v>1.5393034306421019E-16</v>
      </c>
      <c r="G42">
        <f t="shared" si="7"/>
        <v>0.048639047571854915</v>
      </c>
      <c r="H42">
        <f t="shared" si="8"/>
        <v>400000000</v>
      </c>
      <c r="J42">
        <f>1/B42</f>
        <v>0.001694915254237288</v>
      </c>
      <c r="K42">
        <f t="shared" si="9"/>
        <v>-21.085271186440675</v>
      </c>
      <c r="L42">
        <f t="shared" si="10"/>
        <v>-31.121680407198273</v>
      </c>
    </row>
    <row r="43" spans="2:12" ht="12.75">
      <c r="B43">
        <f t="shared" si="11"/>
        <v>600</v>
      </c>
      <c r="C43">
        <f t="shared" si="4"/>
        <v>1.559344962031011E-09</v>
      </c>
      <c r="D43">
        <f t="shared" si="5"/>
        <v>1.0031324448057762E-13</v>
      </c>
      <c r="F43">
        <f t="shared" si="6"/>
        <v>5.340351378426238E-16</v>
      </c>
      <c r="G43">
        <f t="shared" si="7"/>
        <v>0.0858923484829449</v>
      </c>
      <c r="H43">
        <f t="shared" si="8"/>
        <v>400000000</v>
      </c>
      <c r="J43">
        <f>1/B43</f>
        <v>0.0016666666666666668</v>
      </c>
      <c r="K43">
        <f t="shared" si="9"/>
        <v>-20.279</v>
      </c>
      <c r="L43">
        <f t="shared" si="10"/>
        <v>-29.930478660000656</v>
      </c>
    </row>
    <row r="44" spans="2:12" ht="12.75">
      <c r="B44">
        <f t="shared" si="11"/>
        <v>610</v>
      </c>
      <c r="C44">
        <f t="shared" si="4"/>
        <v>3.4011101822646568E-09</v>
      </c>
      <c r="D44">
        <f t="shared" si="5"/>
        <v>3.1749820370673085E-13</v>
      </c>
      <c r="F44">
        <f t="shared" si="6"/>
        <v>1.778698991115184E-15</v>
      </c>
      <c r="G44">
        <f t="shared" si="7"/>
        <v>0.14887663184648753</v>
      </c>
      <c r="H44">
        <f t="shared" si="8"/>
        <v>400000000</v>
      </c>
      <c r="J44">
        <f>1/B44</f>
        <v>0.001639344262295082</v>
      </c>
      <c r="K44">
        <f t="shared" si="9"/>
        <v>-19.49916393442623</v>
      </c>
      <c r="L44">
        <f t="shared" si="10"/>
        <v>-28.778304234210538</v>
      </c>
    </row>
    <row r="45" spans="2:12" ht="12.75">
      <c r="B45">
        <f t="shared" si="11"/>
        <v>620</v>
      </c>
      <c r="C45">
        <f t="shared" si="4"/>
        <v>7.233926448308253E-09</v>
      </c>
      <c r="D45">
        <f t="shared" si="5"/>
        <v>9.682668374593981E-13</v>
      </c>
      <c r="F45">
        <f t="shared" si="6"/>
        <v>5.698744592720567E-15</v>
      </c>
      <c r="G45">
        <f t="shared" si="7"/>
        <v>0.25350880145455823</v>
      </c>
      <c r="H45">
        <f t="shared" si="8"/>
        <v>400000000</v>
      </c>
      <c r="J45">
        <f>1/B45</f>
        <v>0.0016129032258064516</v>
      </c>
      <c r="K45">
        <f t="shared" si="9"/>
        <v>-18.744483870967745</v>
      </c>
      <c r="L45">
        <f t="shared" si="10"/>
        <v>-27.663268687088504</v>
      </c>
    </row>
    <row r="46" spans="2:12" ht="12.75">
      <c r="B46">
        <f t="shared" si="11"/>
        <v>630</v>
      </c>
      <c r="C46">
        <f t="shared" si="4"/>
        <v>1.5021821823923258E-08</v>
      </c>
      <c r="D46">
        <f t="shared" si="5"/>
        <v>2.8502810821082373E-12</v>
      </c>
      <c r="F46">
        <f t="shared" si="6"/>
        <v>1.759554397712459E-14</v>
      </c>
      <c r="G46">
        <f t="shared" si="7"/>
        <v>0.42444451911713815</v>
      </c>
      <c r="H46">
        <f t="shared" si="8"/>
        <v>400000000</v>
      </c>
      <c r="J46">
        <f>1/B46</f>
        <v>0.0015873015873015873</v>
      </c>
      <c r="K46">
        <f t="shared" si="9"/>
        <v>-18.013761904761903</v>
      </c>
      <c r="L46">
        <f t="shared" si="10"/>
        <v>-26.583603501210007</v>
      </c>
    </row>
    <row r="47" spans="2:12" ht="12.75">
      <c r="B47">
        <f t="shared" si="11"/>
        <v>640</v>
      </c>
      <c r="C47">
        <f t="shared" si="4"/>
        <v>3.048975839655843E-08</v>
      </c>
      <c r="D47">
        <f t="shared" si="5"/>
        <v>8.112210551769683E-12</v>
      </c>
      <c r="F47">
        <f t="shared" si="6"/>
        <v>5.244758169019659E-14</v>
      </c>
      <c r="G47">
        <f t="shared" si="7"/>
        <v>0.6992849738276373</v>
      </c>
      <c r="H47">
        <f t="shared" si="8"/>
        <v>400000000</v>
      </c>
      <c r="J47">
        <f>1/B47</f>
        <v>0.0015625</v>
      </c>
      <c r="K47">
        <f t="shared" si="9"/>
        <v>-17.305874999999997</v>
      </c>
      <c r="L47">
        <f t="shared" si="10"/>
        <v>-25.537650713823652</v>
      </c>
    </row>
    <row r="48" spans="2:12" ht="12.75">
      <c r="B48">
        <f t="shared" si="11"/>
        <v>650</v>
      </c>
      <c r="C48">
        <f t="shared" si="4"/>
        <v>6.055164311787644E-08</v>
      </c>
      <c r="D48">
        <f t="shared" si="5"/>
        <v>2.2357608869003326E-11</v>
      </c>
      <c r="F48">
        <f t="shared" si="6"/>
        <v>1.5116585037588498E-13</v>
      </c>
      <c r="G48">
        <f t="shared" si="7"/>
        <v>1.134529178552811</v>
      </c>
      <c r="H48">
        <f t="shared" si="8"/>
        <v>400000000</v>
      </c>
      <c r="J48">
        <f>1/B48</f>
        <v>0.0015384615384615385</v>
      </c>
      <c r="K48">
        <f t="shared" si="9"/>
        <v>-16.619769230769233</v>
      </c>
      <c r="L48">
        <f t="shared" si="10"/>
        <v>-24.523854411239906</v>
      </c>
    </row>
    <row r="49" spans="2:12" ht="12.75">
      <c r="B49">
        <f t="shared" si="11"/>
        <v>660</v>
      </c>
      <c r="C49">
        <f t="shared" si="4"/>
        <v>1.1777915363306886E-07</v>
      </c>
      <c r="D49">
        <f t="shared" si="5"/>
        <v>5.975591127683626E-11</v>
      </c>
      <c r="F49">
        <f t="shared" si="6"/>
        <v>4.2194005646104475E-13</v>
      </c>
      <c r="G49">
        <f t="shared" si="7"/>
        <v>1.8138802574380555</v>
      </c>
      <c r="H49">
        <f t="shared" si="8"/>
        <v>400000000</v>
      </c>
      <c r="J49">
        <f>1/B49</f>
        <v>0.0015151515151515152</v>
      </c>
      <c r="K49">
        <f t="shared" si="9"/>
        <v>-15.954454545454542</v>
      </c>
      <c r="L49">
        <f t="shared" si="10"/>
        <v>-23.54075299650699</v>
      </c>
    </row>
    <row r="50" spans="2:12" ht="12.75">
      <c r="B50">
        <f t="shared" si="11"/>
        <v>670</v>
      </c>
      <c r="C50">
        <f t="shared" si="4"/>
        <v>2.2458760121885106E-07</v>
      </c>
      <c r="D50">
        <f t="shared" si="5"/>
        <v>1.5509672682918818E-10</v>
      </c>
      <c r="F50">
        <f t="shared" si="6"/>
        <v>1.142195505044171E-12</v>
      </c>
      <c r="G50">
        <f t="shared" si="7"/>
        <v>2.8596849284918466</v>
      </c>
      <c r="H50">
        <f t="shared" si="8"/>
        <v>400000000</v>
      </c>
      <c r="J50">
        <f>1/B50</f>
        <v>0.0014925373134328358</v>
      </c>
      <c r="K50">
        <f t="shared" si="9"/>
        <v>-15.309000000000001</v>
      </c>
      <c r="L50">
        <f t="shared" si="10"/>
        <v>-22.586972149584547</v>
      </c>
    </row>
    <row r="51" spans="2:12" ht="12.75">
      <c r="B51">
        <f t="shared" si="11"/>
        <v>680</v>
      </c>
      <c r="C51">
        <f t="shared" si="4"/>
        <v>4.202023685777669E-07</v>
      </c>
      <c r="D51">
        <f t="shared" si="5"/>
        <v>3.9142843711859124E-10</v>
      </c>
      <c r="F51">
        <f t="shared" si="6"/>
        <v>3.002685534781608E-12</v>
      </c>
      <c r="G51">
        <f t="shared" si="7"/>
        <v>4.448491567631421</v>
      </c>
      <c r="H51">
        <f t="shared" si="8"/>
        <v>400000000</v>
      </c>
      <c r="J51">
        <f>1/B51</f>
        <v>0.0014705882352941176</v>
      </c>
      <c r="K51">
        <f t="shared" si="9"/>
        <v>-14.682529411764708</v>
      </c>
      <c r="L51">
        <f t="shared" si="10"/>
        <v>-21.661218408729493</v>
      </c>
    </row>
    <row r="52" spans="2:12" ht="12.75">
      <c r="B52">
        <f t="shared" si="11"/>
        <v>690</v>
      </c>
      <c r="C52">
        <f t="shared" si="4"/>
        <v>7.72049328992482E-07</v>
      </c>
      <c r="D52">
        <f t="shared" si="5"/>
        <v>9.61743521888436E-10</v>
      </c>
      <c r="F52">
        <f t="shared" si="6"/>
        <v>7.675594583811805E-12</v>
      </c>
      <c r="G52">
        <f t="shared" si="7"/>
        <v>6.831958112167644</v>
      </c>
      <c r="H52">
        <f t="shared" si="8"/>
        <v>400000000</v>
      </c>
      <c r="J52">
        <f>1/B52</f>
        <v>0.0014492753623188406</v>
      </c>
      <c r="K52">
        <f t="shared" si="9"/>
        <v>-14.074217391304348</v>
      </c>
      <c r="L52">
        <f t="shared" si="10"/>
        <v>-20.762273310072988</v>
      </c>
    </row>
    <row r="53" spans="2:12" ht="12.75">
      <c r="B53">
        <f t="shared" si="11"/>
        <v>700</v>
      </c>
      <c r="C53">
        <f t="shared" si="4"/>
        <v>1.3940662602629806E-06</v>
      </c>
      <c r="D53">
        <f t="shared" si="5"/>
        <v>2.3031501294908317E-09</v>
      </c>
      <c r="F53">
        <f t="shared" si="6"/>
        <v>1.9101541977387346E-11</v>
      </c>
      <c r="G53">
        <f t="shared" si="7"/>
        <v>10.364630754245097</v>
      </c>
      <c r="H53">
        <f t="shared" si="8"/>
        <v>400000000</v>
      </c>
      <c r="J53">
        <f>1/B53</f>
        <v>0.0014285714285714286</v>
      </c>
      <c r="K53">
        <f t="shared" si="9"/>
        <v>-13.483285714285717</v>
      </c>
      <c r="L53">
        <f t="shared" si="10"/>
        <v>-19.88898802956958</v>
      </c>
    </row>
    <row r="54" spans="2:12" ht="12.75">
      <c r="B54">
        <f t="shared" si="11"/>
        <v>710</v>
      </c>
      <c r="C54">
        <f t="shared" si="4"/>
        <v>2.475668741140591E-06</v>
      </c>
      <c r="D54">
        <f t="shared" si="5"/>
        <v>5.381608779704731E-09</v>
      </c>
      <c r="F54">
        <f t="shared" si="6"/>
        <v>4.633094145939353E-11</v>
      </c>
      <c r="G54">
        <f t="shared" si="7"/>
        <v>15.5404517599521</v>
      </c>
      <c r="H54">
        <f t="shared" si="8"/>
        <v>400000000</v>
      </c>
      <c r="J54">
        <f>1/B54</f>
        <v>0.0014084507042253522</v>
      </c>
      <c r="K54">
        <f t="shared" si="9"/>
        <v>-12.909000000000002</v>
      </c>
      <c r="L54">
        <f t="shared" si="10"/>
        <v>-19.040278477788288</v>
      </c>
    </row>
    <row r="55" spans="2:12" ht="12.75">
      <c r="B55">
        <f t="shared" si="11"/>
        <v>720</v>
      </c>
      <c r="C55">
        <f t="shared" si="4"/>
        <v>4.3268677258692E-06</v>
      </c>
      <c r="D55">
        <f t="shared" si="5"/>
        <v>1.2282125983508903E-08</v>
      </c>
      <c r="F55">
        <f t="shared" si="6"/>
        <v>1.0964399711817036E-10</v>
      </c>
      <c r="G55">
        <f t="shared" si="7"/>
        <v>23.04024330539974</v>
      </c>
      <c r="H55">
        <f t="shared" si="8"/>
        <v>400000000</v>
      </c>
      <c r="J55">
        <f>1/B55</f>
        <v>0.001388888888888889</v>
      </c>
      <c r="K55">
        <f t="shared" si="9"/>
        <v>-12.350666666666665</v>
      </c>
      <c r="L55">
        <f t="shared" si="10"/>
        <v>-18.21512080351903</v>
      </c>
    </row>
    <row r="56" spans="2:12" ht="12.75">
      <c r="B56">
        <f t="shared" si="11"/>
        <v>730</v>
      </c>
      <c r="C56">
        <f t="shared" si="4"/>
        <v>7.447515009503106E-06</v>
      </c>
      <c r="D56">
        <f t="shared" si="5"/>
        <v>2.740481067202184E-08</v>
      </c>
      <c r="F56">
        <f t="shared" si="6"/>
        <v>2.534246774695582E-10</v>
      </c>
      <c r="G56">
        <f t="shared" si="7"/>
        <v>33.7928568896824</v>
      </c>
      <c r="H56">
        <f t="shared" si="8"/>
        <v>400000000</v>
      </c>
      <c r="J56">
        <f>1/B56</f>
        <v>0.0013698630136986301</v>
      </c>
      <c r="K56">
        <f t="shared" si="9"/>
        <v>-11.807630136986301</v>
      </c>
      <c r="L56">
        <f t="shared" si="10"/>
        <v>-17.41254726699174</v>
      </c>
    </row>
    <row r="57" spans="2:12" ht="12.75">
      <c r="B57">
        <f t="shared" si="11"/>
        <v>740</v>
      </c>
      <c r="C57">
        <f t="shared" si="4"/>
        <v>1.2632088559986486E-05</v>
      </c>
      <c r="D57">
        <f t="shared" si="5"/>
        <v>5.983695156093594E-08</v>
      </c>
      <c r="F57">
        <f t="shared" si="6"/>
        <v>5.726361775022824E-10</v>
      </c>
      <c r="G57">
        <f t="shared" si="7"/>
        <v>49.05317693720027</v>
      </c>
      <c r="H57">
        <f t="shared" si="8"/>
        <v>400000000</v>
      </c>
      <c r="J57">
        <f>1/B57</f>
        <v>0.0013513513513513514</v>
      </c>
      <c r="K57">
        <f t="shared" si="9"/>
        <v>-11.27927027027027</v>
      </c>
      <c r="L57">
        <f t="shared" si="10"/>
        <v>-16.631642447744014</v>
      </c>
    </row>
    <row r="58" spans="2:12" ht="12.75">
      <c r="B58">
        <f t="shared" si="11"/>
        <v>750</v>
      </c>
      <c r="C58">
        <f t="shared" si="4"/>
        <v>2.1126127782334868E-05</v>
      </c>
      <c r="D58">
        <f t="shared" si="5"/>
        <v>1.279610705130952E-07</v>
      </c>
      <c r="F58">
        <f t="shared" si="6"/>
        <v>1.266099580277853E-09</v>
      </c>
      <c r="G58">
        <f t="shared" si="7"/>
        <v>70.50072410900373</v>
      </c>
      <c r="H58">
        <f t="shared" si="8"/>
        <v>400000000</v>
      </c>
      <c r="J58">
        <f>1/B58</f>
        <v>0.0013333333333333333</v>
      </c>
      <c r="K58">
        <f t="shared" si="9"/>
        <v>-10.764999999999997</v>
      </c>
      <c r="L58">
        <f t="shared" si="10"/>
        <v>-15.871539755902159</v>
      </c>
    </row>
    <row r="59" spans="2:12" ht="12.75">
      <c r="B59">
        <f t="shared" si="11"/>
        <v>760</v>
      </c>
      <c r="C59">
        <f t="shared" si="4"/>
        <v>3.485677071840404E-05</v>
      </c>
      <c r="D59">
        <f t="shared" si="5"/>
        <v>2.682307501337899E-07</v>
      </c>
      <c r="F59">
        <f t="shared" si="6"/>
        <v>2.741503557934385E-09</v>
      </c>
      <c r="G59">
        <f t="shared" si="7"/>
        <v>100.36321915937432</v>
      </c>
      <c r="H59">
        <f t="shared" si="8"/>
        <v>400000000</v>
      </c>
      <c r="J59">
        <f>1/B59</f>
        <v>0.0013157894736842105</v>
      </c>
      <c r="K59">
        <f t="shared" si="9"/>
        <v>-10.264263157894735</v>
      </c>
      <c r="L59">
        <f t="shared" si="10"/>
        <v>-15.13141821892838</v>
      </c>
    </row>
    <row r="60" spans="2:12" ht="12.75">
      <c r="B60">
        <f>B59+10</f>
        <v>770</v>
      </c>
      <c r="C60">
        <f t="shared" si="4"/>
        <v>5.6768301083777236E-05</v>
      </c>
      <c r="D60">
        <f t="shared" si="5"/>
        <v>5.515686546964562E-07</v>
      </c>
      <c r="F60">
        <f t="shared" si="6"/>
        <v>5.8182842275029174E-09</v>
      </c>
      <c r="G60">
        <f t="shared" si="7"/>
        <v>141.57014144008625</v>
      </c>
      <c r="H60">
        <f t="shared" si="8"/>
        <v>400000000</v>
      </c>
      <c r="J60">
        <f>1/B60</f>
        <v>0.0012987012987012987</v>
      </c>
      <c r="K60">
        <f t="shared" si="9"/>
        <v>-9.776532467532466</v>
      </c>
      <c r="L60">
        <f t="shared" si="10"/>
        <v>-14.410499518790488</v>
      </c>
    </row>
    <row r="61" spans="2:12" ht="12.75">
      <c r="B61">
        <f t="shared" si="11"/>
        <v>780</v>
      </c>
      <c r="C61">
        <f t="shared" si="4"/>
        <v>9.130475485029236E-05</v>
      </c>
      <c r="D61">
        <f t="shared" si="5"/>
        <v>1.1134522242699601E-06</v>
      </c>
      <c r="F61">
        <f t="shared" si="6"/>
        <v>1.2112154672532754E-08</v>
      </c>
      <c r="G61">
        <f t="shared" si="7"/>
        <v>197.94204581887524</v>
      </c>
      <c r="H61">
        <f t="shared" si="8"/>
        <v>400000000</v>
      </c>
      <c r="J61">
        <f>1/B61</f>
        <v>0.001282051282051282</v>
      </c>
      <c r="K61">
        <f t="shared" si="9"/>
        <v>-9.301307692307692</v>
      </c>
      <c r="L61">
        <f t="shared" si="10"/>
        <v>-13.708045257078805</v>
      </c>
    </row>
    <row r="62" spans="2:12" ht="12.75">
      <c r="B62">
        <f t="shared" si="11"/>
        <v>790</v>
      </c>
      <c r="C62">
        <f t="shared" si="4"/>
        <v>0.00014509615113185713</v>
      </c>
      <c r="D62">
        <f t="shared" si="5"/>
        <v>2.2081523609621874E-06</v>
      </c>
      <c r="F62">
        <f t="shared" si="6"/>
        <v>2.4750641147477587E-08</v>
      </c>
      <c r="G62">
        <f t="shared" si="7"/>
        <v>274.4221851425669</v>
      </c>
      <c r="H62">
        <f t="shared" si="8"/>
        <v>400000000</v>
      </c>
      <c r="J62">
        <f>1/B62</f>
        <v>0.0012658227848101266</v>
      </c>
      <c r="K62">
        <f t="shared" si="9"/>
        <v>-8.838113924050635</v>
      </c>
      <c r="L62">
        <f t="shared" si="10"/>
        <v>-13.023354427871134</v>
      </c>
    </row>
    <row r="63" spans="2:12" ht="12.75">
      <c r="B63">
        <f t="shared" si="11"/>
        <v>800</v>
      </c>
      <c r="C63">
        <f t="shared" si="4"/>
        <v>0.00022792361661188505</v>
      </c>
      <c r="D63">
        <f t="shared" si="5"/>
        <v>4.3048809249948714E-06</v>
      </c>
      <c r="F63">
        <f t="shared" si="6"/>
        <v>4.968123380107181E-08</v>
      </c>
      <c r="G63">
        <f t="shared" si="7"/>
        <v>377.357818566914</v>
      </c>
      <c r="H63">
        <f t="shared" si="8"/>
        <v>400000000</v>
      </c>
      <c r="J63">
        <f>1/B63</f>
        <v>0.00125</v>
      </c>
      <c r="K63">
        <f t="shared" si="9"/>
        <v>-8.386500000000002</v>
      </c>
      <c r="L63">
        <f t="shared" si="10"/>
        <v>-12.355761080166333</v>
      </c>
    </row>
    <row r="64" spans="2:12" ht="12.75">
      <c r="B64">
        <f t="shared" si="11"/>
        <v>810</v>
      </c>
      <c r="C64">
        <f t="shared" si="4"/>
        <v>0.00035406252467989744</v>
      </c>
      <c r="D64">
        <f t="shared" si="5"/>
        <v>8.255489759651516E-06</v>
      </c>
      <c r="F64">
        <f t="shared" si="6"/>
        <v>9.802267292148688E-08</v>
      </c>
      <c r="G64">
        <f t="shared" si="7"/>
        <v>514.8394640469606</v>
      </c>
      <c r="H64">
        <f t="shared" si="8"/>
        <v>400000000</v>
      </c>
      <c r="J64">
        <f>1/B64</f>
        <v>0.0012345679012345679</v>
      </c>
      <c r="K64">
        <f t="shared" si="9"/>
        <v>-7.9460370370370335</v>
      </c>
      <c r="L64">
        <f t="shared" si="10"/>
        <v>-11.704632153502704</v>
      </c>
    </row>
    <row r="65" spans="2:12" ht="12.75">
      <c r="B65">
        <f t="shared" si="11"/>
        <v>820</v>
      </c>
      <c r="C65">
        <f t="shared" si="4"/>
        <v>0.0005441328816647671</v>
      </c>
      <c r="D65">
        <f t="shared" si="5"/>
        <v>1.5582446961743652E-05</v>
      </c>
      <c r="F65">
        <f t="shared" si="6"/>
        <v>1.9022268814321742E-07</v>
      </c>
      <c r="G65">
        <f t="shared" si="7"/>
        <v>697.1072698376059</v>
      </c>
      <c r="H65">
        <f t="shared" si="8"/>
        <v>400000000</v>
      </c>
      <c r="J65">
        <f>1/B65</f>
        <v>0.0012195121951219512</v>
      </c>
      <c r="K65">
        <f t="shared" si="9"/>
        <v>-7.516317073170729</v>
      </c>
      <c r="L65">
        <f t="shared" si="10"/>
        <v>-11.069365471975686</v>
      </c>
    </row>
    <row r="66" spans="2:12" ht="12.75">
      <c r="B66">
        <f t="shared" si="11"/>
        <v>830</v>
      </c>
      <c r="C66">
        <f t="shared" si="4"/>
        <v>0.0008276238392487636</v>
      </c>
      <c r="D66">
        <f t="shared" si="5"/>
        <v>2.8965998444266668E-05</v>
      </c>
      <c r="F66">
        <f t="shared" si="6"/>
        <v>3.632953816749415E-07</v>
      </c>
      <c r="G66">
        <f t="shared" si="7"/>
        <v>937.0346277025941</v>
      </c>
      <c r="H66">
        <f t="shared" si="8"/>
        <v>400000000</v>
      </c>
      <c r="J66">
        <f>1/B66</f>
        <v>0.0012048192771084338</v>
      </c>
      <c r="K66">
        <f t="shared" si="9"/>
        <v>-7.0969518072289155</v>
      </c>
      <c r="L66">
        <f t="shared" si="10"/>
        <v>-10.449387883294557</v>
      </c>
    </row>
    <row r="67" spans="2:12" ht="12.75">
      <c r="B67">
        <f t="shared" si="11"/>
        <v>840</v>
      </c>
      <c r="C67">
        <f t="shared" si="4"/>
        <v>0.001246305843366669</v>
      </c>
      <c r="D67">
        <f t="shared" si="5"/>
        <v>5.305648109601378E-05</v>
      </c>
      <c r="F67">
        <f t="shared" si="6"/>
        <v>6.832301473417607E-07</v>
      </c>
      <c r="G67">
        <f t="shared" si="7"/>
        <v>1250.7001213638268</v>
      </c>
      <c r="H67">
        <f t="shared" si="8"/>
        <v>400000000</v>
      </c>
      <c r="J67">
        <f>1/B67</f>
        <v>0.0011904761904761906</v>
      </c>
      <c r="K67">
        <f t="shared" si="9"/>
        <v>-6.687571428571427</v>
      </c>
      <c r="L67">
        <f t="shared" si="10"/>
        <v>-9.844153530790246</v>
      </c>
    </row>
    <row r="68" spans="2:12" ht="12.75">
      <c r="B68">
        <f t="shared" si="11"/>
        <v>850</v>
      </c>
      <c r="C68">
        <f t="shared" si="4"/>
        <v>0.0018588011735382987</v>
      </c>
      <c r="D68">
        <f t="shared" si="5"/>
        <v>9.581011946340134E-05</v>
      </c>
      <c r="F68">
        <f t="shared" si="6"/>
        <v>1.2659596968995652E-06</v>
      </c>
      <c r="G68">
        <f t="shared" si="7"/>
        <v>1658.0598883210114</v>
      </c>
      <c r="H68">
        <f t="shared" si="8"/>
        <v>400000000</v>
      </c>
      <c r="J68">
        <f>1/B68</f>
        <v>0.001176470588235294</v>
      </c>
      <c r="K68">
        <f t="shared" si="9"/>
        <v>-6.287823529411764</v>
      </c>
      <c r="L68">
        <f t="shared" si="10"/>
        <v>-9.253142247424059</v>
      </c>
    </row>
    <row r="69" spans="2:12" ht="12.75">
      <c r="B69">
        <f t="shared" si="11"/>
        <v>860</v>
      </c>
      <c r="C69">
        <f t="shared" si="4"/>
        <v>0.0027466532923706446</v>
      </c>
      <c r="D69">
        <f t="shared" si="5"/>
        <v>0.00017065645423231288</v>
      </c>
      <c r="F69">
        <f t="shared" si="6"/>
        <v>2.3122969265422853E-06</v>
      </c>
      <c r="G69">
        <f t="shared" si="7"/>
        <v>2183.7334615233676</v>
      </c>
      <c r="H69">
        <f t="shared" si="8"/>
        <v>400000000</v>
      </c>
      <c r="J69">
        <f>1/B69</f>
        <v>0.0011627906976744186</v>
      </c>
      <c r="K69">
        <f t="shared" si="9"/>
        <v>-5.897372093023254</v>
      </c>
      <c r="L69">
        <f t="shared" si="10"/>
        <v>-8.675858061865812</v>
      </c>
    </row>
    <row r="70" spans="2:12" ht="12.75">
      <c r="B70">
        <f t="shared" si="11"/>
        <v>870</v>
      </c>
      <c r="C70">
        <f t="shared" si="4"/>
        <v>0.004022319503910002</v>
      </c>
      <c r="D70">
        <f t="shared" si="5"/>
        <v>0.00029997008419719424</v>
      </c>
      <c r="F70">
        <f t="shared" si="6"/>
        <v>4.165364253989684E-06</v>
      </c>
      <c r="G70">
        <f t="shared" si="7"/>
        <v>2857.917138821661</v>
      </c>
      <c r="H70">
        <f t="shared" si="8"/>
        <v>400000000</v>
      </c>
      <c r="J70">
        <f>1/B70</f>
        <v>0.0011494252873563218</v>
      </c>
      <c r="K70">
        <f t="shared" si="9"/>
        <v>-5.515896551724136</v>
      </c>
      <c r="L70">
        <f t="shared" si="10"/>
        <v>-8.111827807623063</v>
      </c>
    </row>
    <row r="71" spans="2:12" ht="12.75">
      <c r="B71">
        <f t="shared" si="11"/>
        <v>880</v>
      </c>
      <c r="C71">
        <f t="shared" si="4"/>
        <v>0.005839612079502694</v>
      </c>
      <c r="D71">
        <f t="shared" si="5"/>
        <v>0.0005205629025228228</v>
      </c>
      <c r="F71">
        <f t="shared" si="6"/>
        <v>7.403772497532455E-06</v>
      </c>
      <c r="G71">
        <f t="shared" si="7"/>
        <v>3717.439891518181</v>
      </c>
      <c r="H71">
        <f t="shared" si="8"/>
        <v>400000000</v>
      </c>
      <c r="J71">
        <f>1/B71</f>
        <v>0.0011363636363636363</v>
      </c>
      <c r="K71">
        <f t="shared" si="9"/>
        <v>-5.143090909090912</v>
      </c>
      <c r="L71">
        <f t="shared" si="10"/>
        <v>-7.560599827023106</v>
      </c>
    </row>
    <row r="72" spans="2:12" ht="12.75">
      <c r="B72">
        <f t="shared" si="11"/>
        <v>890</v>
      </c>
      <c r="C72">
        <f t="shared" si="4"/>
        <v>0.008407232586913208</v>
      </c>
      <c r="D72">
        <f t="shared" si="5"/>
        <v>0.0008922691238060117</v>
      </c>
      <c r="F72">
        <f t="shared" si="6"/>
        <v>1.2990912571693726E-05</v>
      </c>
      <c r="G72">
        <f t="shared" si="7"/>
        <v>4806.977757185936</v>
      </c>
      <c r="H72">
        <f t="shared" si="8"/>
        <v>400000000</v>
      </c>
      <c r="J72">
        <f>1/B72</f>
        <v>0.0011235955056179776</v>
      </c>
      <c r="K72">
        <f t="shared" si="9"/>
        <v>-4.778662921348317</v>
      </c>
      <c r="L72">
        <f t="shared" si="10"/>
        <v>-7.021742762586358</v>
      </c>
    </row>
    <row r="73" spans="2:12" ht="12.75">
      <c r="B73">
        <f t="shared" si="11"/>
        <v>900</v>
      </c>
      <c r="C73">
        <f t="shared" si="4"/>
        <v>0.012006185143782265</v>
      </c>
      <c r="D73">
        <f t="shared" si="5"/>
        <v>0.0015112102955144341</v>
      </c>
      <c r="F73">
        <f t="shared" si="6"/>
        <v>2.251126424492331E-05</v>
      </c>
      <c r="G73">
        <f t="shared" si="7"/>
        <v>6180.443554613316</v>
      </c>
      <c r="H73">
        <f t="shared" si="8"/>
        <v>400000000</v>
      </c>
      <c r="J73">
        <f>1/B73</f>
        <v>0.0011111111111111111</v>
      </c>
      <c r="K73">
        <f t="shared" si="9"/>
        <v>-4.422333333333334</v>
      </c>
      <c r="L73">
        <f t="shared" si="10"/>
        <v>-6.494844428992853</v>
      </c>
    </row>
    <row r="74" spans="2:12" ht="12.75">
      <c r="B74">
        <f t="shared" si="11"/>
        <v>910</v>
      </c>
      <c r="C74">
        <f t="shared" si="4"/>
        <v>0.017012019338497036</v>
      </c>
      <c r="D74">
        <f t="shared" si="5"/>
        <v>0.002530063799311174</v>
      </c>
      <c r="F74">
        <f t="shared" si="6"/>
        <v>3.85400819967431E-05</v>
      </c>
      <c r="G74">
        <f t="shared" si="7"/>
        <v>7902.569598633167</v>
      </c>
      <c r="H74">
        <f t="shared" si="8"/>
        <v>400000000</v>
      </c>
      <c r="J74">
        <f>1/B74</f>
        <v>0.001098901098901099</v>
      </c>
      <c r="K74">
        <f t="shared" si="9"/>
        <v>-4.073835164835163</v>
      </c>
      <c r="L74">
        <f t="shared" si="10"/>
        <v>-5.979510759441613</v>
      </c>
    </row>
    <row r="75" spans="2:12" ht="12.75">
      <c r="B75">
        <f t="shared" si="11"/>
        <v>920</v>
      </c>
      <c r="C75">
        <f t="shared" si="4"/>
        <v>0.02392304536344406</v>
      </c>
      <c r="D75">
        <f t="shared" si="5"/>
        <v>0.004188700146511732</v>
      </c>
      <c r="F75">
        <f t="shared" si="6"/>
        <v>6.521522825021526E-05</v>
      </c>
      <c r="G75">
        <f t="shared" si="7"/>
        <v>10050.701868299448</v>
      </c>
      <c r="H75">
        <f t="shared" si="8"/>
        <v>400000000</v>
      </c>
      <c r="J75">
        <f>1/B75</f>
        <v>0.0010869565217391304</v>
      </c>
      <c r="K75">
        <f t="shared" si="9"/>
        <v>-3.732913043478259</v>
      </c>
      <c r="L75">
        <f t="shared" si="10"/>
        <v>-5.475364820741448</v>
      </c>
    </row>
    <row r="76" spans="2:12" ht="12.75">
      <c r="B76">
        <f t="shared" si="11"/>
        <v>930</v>
      </c>
      <c r="C76">
        <f t="shared" si="4"/>
        <v>0.033395885318507276</v>
      </c>
      <c r="D76">
        <f t="shared" si="5"/>
        <v>0.006860013344669839</v>
      </c>
      <c r="F76">
        <f t="shared" si="6"/>
        <v>0.00010911206938089753</v>
      </c>
      <c r="G76">
        <f t="shared" si="7"/>
        <v>12716.824782322283</v>
      </c>
      <c r="H76">
        <f t="shared" si="8"/>
        <v>400000000</v>
      </c>
      <c r="J76">
        <f>1/B76</f>
        <v>0.001075268817204301</v>
      </c>
      <c r="K76">
        <f t="shared" si="9"/>
        <v>-3.399322580645162</v>
      </c>
      <c r="L76">
        <f t="shared" si="10"/>
        <v>-4.982045891959086</v>
      </c>
    </row>
    <row r="77" spans="2:12" ht="12.75">
      <c r="B77">
        <f t="shared" si="11"/>
        <v>940</v>
      </c>
      <c r="C77">
        <f t="shared" si="4"/>
        <v>0.04628997855407553</v>
      </c>
      <c r="D77">
        <f t="shared" si="5"/>
        <v>0.011117791656859447</v>
      </c>
      <c r="F77">
        <f t="shared" si="6"/>
        <v>0.00018056798074774286</v>
      </c>
      <c r="G77">
        <f t="shared" si="7"/>
        <v>16009.836350336853</v>
      </c>
      <c r="H77">
        <f t="shared" si="8"/>
        <v>400000000</v>
      </c>
      <c r="J77">
        <f>1/B77</f>
        <v>0.0010638297872340426</v>
      </c>
      <c r="K77">
        <f t="shared" si="9"/>
        <v>-3.072829787234042</v>
      </c>
      <c r="L77">
        <f t="shared" si="10"/>
        <v>-4.499208601890747</v>
      </c>
    </row>
    <row r="78" spans="2:12" ht="12.75">
      <c r="B78">
        <f t="shared" si="11"/>
        <v>950</v>
      </c>
      <c r="C78">
        <f t="shared" si="4"/>
        <v>0.06372294824123662</v>
      </c>
      <c r="D78">
        <f t="shared" si="5"/>
        <v>0.017836254542847197</v>
      </c>
      <c r="F78">
        <f t="shared" si="6"/>
        <v>0.00029566713249107166</v>
      </c>
      <c r="G78">
        <f t="shared" si="7"/>
        <v>20058.093987601573</v>
      </c>
      <c r="H78">
        <f t="shared" si="8"/>
        <v>400000000</v>
      </c>
      <c r="J78">
        <f>1/B78</f>
        <v>0.0010526315789473684</v>
      </c>
      <c r="K78">
        <f t="shared" si="9"/>
        <v>-2.75321052631579</v>
      </c>
      <c r="L78">
        <f t="shared" si="10"/>
        <v>-4.026522121022083</v>
      </c>
    </row>
    <row r="79" spans="2:12" ht="12.75">
      <c r="B79">
        <f t="shared" si="11"/>
        <v>960</v>
      </c>
      <c r="C79">
        <f t="shared" si="4"/>
        <v>0.08713906397266555</v>
      </c>
      <c r="D79">
        <f t="shared" si="5"/>
        <v>0.028334662400630456</v>
      </c>
      <c r="F79">
        <f t="shared" si="6"/>
        <v>0.0004791854718890247</v>
      </c>
      <c r="G79">
        <f t="shared" si="7"/>
        <v>25012.25169505841</v>
      </c>
      <c r="H79">
        <f t="shared" si="8"/>
        <v>400000000</v>
      </c>
      <c r="J79">
        <f>1/B79</f>
        <v>0.0010416666666666667</v>
      </c>
      <c r="K79">
        <f t="shared" si="9"/>
        <v>-2.440249999999999</v>
      </c>
      <c r="L79">
        <f t="shared" si="10"/>
        <v>-3.5636694040025425</v>
      </c>
    </row>
    <row r="80" spans="2:12" ht="12.75">
      <c r="B80">
        <f>B79+10</f>
        <v>970</v>
      </c>
      <c r="C80">
        <f t="shared" si="4"/>
        <v>0.1183934039410739</v>
      </c>
      <c r="D80">
        <f t="shared" si="5"/>
        <v>0.04458550472320691</v>
      </c>
      <c r="F80">
        <f t="shared" si="6"/>
        <v>0.000768918857663112</v>
      </c>
      <c r="G80">
        <f t="shared" si="7"/>
        <v>31048.409608221402</v>
      </c>
      <c r="H80">
        <f t="shared" si="8"/>
        <v>400000000</v>
      </c>
      <c r="J80">
        <f>1/B80</f>
        <v>0.0010309278350515464</v>
      </c>
      <c r="K80">
        <f t="shared" si="9"/>
        <v>-2.1337422680412352</v>
      </c>
      <c r="L80">
        <f t="shared" si="10"/>
        <v>-3.110346478988205</v>
      </c>
    </row>
    <row r="81" spans="2:12" ht="12.75">
      <c r="B81">
        <f t="shared" si="11"/>
        <v>980</v>
      </c>
      <c r="C81">
        <f t="shared" si="4"/>
        <v>0.15985473283819687</v>
      </c>
      <c r="D81">
        <f t="shared" si="5"/>
        <v>0.06951158980677587</v>
      </c>
      <c r="F81">
        <f t="shared" si="6"/>
        <v>0.0012219853996324967</v>
      </c>
      <c r="G81">
        <f t="shared" si="7"/>
        <v>38371.59710002298</v>
      </c>
      <c r="H81">
        <f t="shared" si="8"/>
        <v>400000000</v>
      </c>
      <c r="J81">
        <f>1/B81</f>
        <v>0.0010204081632653062</v>
      </c>
      <c r="K81">
        <f t="shared" si="9"/>
        <v>-1.8334897959183678</v>
      </c>
      <c r="L81">
        <f t="shared" si="10"/>
        <v>-2.6662617805045374</v>
      </c>
    </row>
    <row r="82" spans="2:12" ht="12.75">
      <c r="B82">
        <f t="shared" si="11"/>
        <v>990</v>
      </c>
      <c r="C82">
        <f t="shared" si="4"/>
        <v>0.21453057063998077</v>
      </c>
      <c r="D82">
        <f t="shared" si="5"/>
        <v>0.10740639845493485</v>
      </c>
      <c r="F82">
        <f t="shared" si="6"/>
        <v>0.0019239207037883694</v>
      </c>
      <c r="G82">
        <f t="shared" si="7"/>
        <v>47219.61067857448</v>
      </c>
      <c r="H82">
        <f t="shared" si="8"/>
        <v>400000000</v>
      </c>
      <c r="J82">
        <f>1/B82</f>
        <v>0.00101010101010101</v>
      </c>
      <c r="K82">
        <f t="shared" si="9"/>
        <v>-1.5393030303030313</v>
      </c>
      <c r="L82">
        <f t="shared" si="10"/>
        <v>-2.231135522751456</v>
      </c>
    </row>
    <row r="83" spans="2:12" ht="12.75">
      <c r="B83">
        <f t="shared" si="11"/>
        <v>1000</v>
      </c>
      <c r="C83">
        <f t="shared" si="4"/>
        <v>0.2862184352679891</v>
      </c>
      <c r="D83">
        <f t="shared" si="5"/>
        <v>0.1645239526570836</v>
      </c>
      <c r="F83">
        <f t="shared" si="6"/>
        <v>0.0030016904012262983</v>
      </c>
      <c r="G83">
        <f t="shared" si="7"/>
        <v>57867.22784603809</v>
      </c>
      <c r="H83">
        <f t="shared" si="8"/>
        <v>400000000</v>
      </c>
      <c r="J83">
        <f>1/B83</f>
        <v>0.001</v>
      </c>
      <c r="K83">
        <f t="shared" si="9"/>
        <v>-1.2510000000000012</v>
      </c>
      <c r="L83">
        <f t="shared" si="10"/>
        <v>-1.804699110519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Ljubisa Radovic</dc:creator>
  <cp:keywords/>
  <dc:description/>
  <cp:lastModifiedBy> Ljubisa Radovic</cp:lastModifiedBy>
  <dcterms:created xsi:type="dcterms:W3CDTF">2004-10-25T20:00:18Z</dcterms:created>
  <dcterms:modified xsi:type="dcterms:W3CDTF">2004-11-10T20:53:05Z</dcterms:modified>
  <cp:category/>
  <cp:version/>
  <cp:contentType/>
  <cp:contentStatus/>
</cp:coreProperties>
</file>